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protezionecivile-my.sharepoint.com/personal/eleonora_ceci_protezionecivile_it/Documents/Desktop/PROCEDUR DI CAMINAMENTO ABI/"/>
    </mc:Choice>
  </mc:AlternateContent>
  <xr:revisionPtr revIDLastSave="1" documentId="8_{F083AA7D-1FB7-48B6-8EB3-1976870BF2AB}" xr6:coauthVersionLast="47" xr6:coauthVersionMax="47" xr10:uidLastSave="{F8AFAE17-B8BF-483B-9A78-21CF74A432BC}"/>
  <bookViews>
    <workbookView xWindow="-108" yWindow="-108" windowWidth="30936" windowHeight="16896" firstSheet="1" activeTab="1" xr2:uid="{00000000-000D-0000-FFFF-FFFF00000000}"/>
  </bookViews>
  <sheets>
    <sheet name="Istruzioni" sheetId="6" state="hidden" r:id="rId1"/>
    <sheet name="Analisi dei rischi e campione" sheetId="1" r:id="rId2"/>
    <sheet name="DATI" sheetId="5" state="hidden" r:id="rId3"/>
  </sheets>
  <definedNames>
    <definedName name="_xlnm._FilterDatabase" localSheetId="1" hidden="1">'Analisi dei rischi e campione'!$A$3:$R$20</definedName>
    <definedName name="_xlnm.Print_Area" localSheetId="1">'Analisi dei rischi e campione'!$A$1:$S$28</definedName>
    <definedName name="IA" localSheetId="1" hidden="1">'Analisi dei rischi e campione'!$A$3:$R$19</definedName>
    <definedName name="_xlnm.Print_Titles" localSheetId="1">'Analisi dei rischi e campione'!$2:$3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7" i="1" l="1"/>
  <c r="F24" i="1"/>
  <c r="F25" i="1"/>
  <c r="F26" i="1" s="1"/>
  <c r="G20" i="1" l="1"/>
  <c r="F20" i="1"/>
  <c r="I4" i="1"/>
  <c r="Q19" i="1"/>
  <c r="O19" i="1"/>
  <c r="M19" i="1"/>
  <c r="K19" i="1"/>
  <c r="I19" i="1"/>
  <c r="Q18" i="1"/>
  <c r="O18" i="1"/>
  <c r="M18" i="1"/>
  <c r="K18" i="1"/>
  <c r="I18" i="1"/>
  <c r="Q17" i="1"/>
  <c r="O17" i="1"/>
  <c r="M17" i="1"/>
  <c r="K17" i="1"/>
  <c r="I17" i="1"/>
  <c r="Q16" i="1"/>
  <c r="O16" i="1"/>
  <c r="M16" i="1"/>
  <c r="K16" i="1"/>
  <c r="I16" i="1"/>
  <c r="Q15" i="1"/>
  <c r="O15" i="1"/>
  <c r="M15" i="1"/>
  <c r="K15" i="1"/>
  <c r="I15" i="1"/>
  <c r="Q14" i="1"/>
  <c r="O14" i="1"/>
  <c r="M14" i="1"/>
  <c r="K14" i="1"/>
  <c r="I14" i="1"/>
  <c r="Q13" i="1"/>
  <c r="O13" i="1"/>
  <c r="M13" i="1"/>
  <c r="K13" i="1"/>
  <c r="I13" i="1"/>
  <c r="Q12" i="1"/>
  <c r="O12" i="1"/>
  <c r="M12" i="1"/>
  <c r="K12" i="1"/>
  <c r="I12" i="1"/>
  <c r="Q11" i="1"/>
  <c r="O11" i="1"/>
  <c r="M11" i="1"/>
  <c r="K11" i="1"/>
  <c r="I11" i="1"/>
  <c r="Q10" i="1"/>
  <c r="O10" i="1"/>
  <c r="M10" i="1"/>
  <c r="K10" i="1"/>
  <c r="I10" i="1"/>
  <c r="Q9" i="1"/>
  <c r="O9" i="1"/>
  <c r="M9" i="1"/>
  <c r="K9" i="1"/>
  <c r="I9" i="1"/>
  <c r="Q8" i="1"/>
  <c r="O8" i="1"/>
  <c r="M8" i="1"/>
  <c r="K8" i="1"/>
  <c r="I8" i="1"/>
  <c r="Q7" i="1"/>
  <c r="O7" i="1"/>
  <c r="M7" i="1"/>
  <c r="K7" i="1"/>
  <c r="I7" i="1"/>
  <c r="Q6" i="1"/>
  <c r="O6" i="1"/>
  <c r="M6" i="1"/>
  <c r="K6" i="1"/>
  <c r="I6" i="1"/>
  <c r="Q5" i="1"/>
  <c r="O5" i="1"/>
  <c r="M5" i="1"/>
  <c r="K5" i="1"/>
  <c r="I5" i="1"/>
  <c r="Q4" i="1"/>
  <c r="O4" i="1"/>
  <c r="M4" i="1"/>
  <c r="K4" i="1"/>
  <c r="R13" i="1" l="1"/>
  <c r="R6" i="1"/>
  <c r="R11" i="1"/>
  <c r="R16" i="1"/>
  <c r="R9" i="1"/>
  <c r="R7" i="1"/>
  <c r="R19" i="1"/>
  <c r="R17" i="1"/>
  <c r="R15" i="1"/>
  <c r="R10" i="1"/>
  <c r="R8" i="1"/>
  <c r="R18" i="1"/>
  <c r="R14" i="1"/>
  <c r="R12" i="1"/>
  <c r="R4" i="1"/>
  <c r="R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Fraschetti Marco</author>
  </authors>
  <commentList>
    <comment ref="S4" authorId="0" shapeId="0" xr:uid="{B343D02A-F890-4CA9-BCF6-EC85665155CB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5" authorId="0" shapeId="0" xr:uid="{91913700-09B9-43BA-BFA2-809C34433183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6" authorId="0" shapeId="0" xr:uid="{714C2EB1-ED93-4934-9F3B-AD61423BE795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7" authorId="0" shapeId="0" xr:uid="{6980ACD2-472F-4ADB-A987-EF8F88770BB7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8" authorId="0" shapeId="0" xr:uid="{980E2357-2094-4A14-A332-B1A6A40D2FAC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9" authorId="0" shapeId="0" xr:uid="{B16626D2-26F4-486B-B300-1EE610A6CF17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0" authorId="0" shapeId="0" xr:uid="{8002110E-7163-4DF0-A75E-37E047829475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1" authorId="0" shapeId="0" xr:uid="{9395F313-DCDD-428E-BE38-B9B78A99F2F5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2" authorId="0" shapeId="0" xr:uid="{F8D36F67-029F-4D8E-B0EE-64FCA874C872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3" authorId="0" shapeId="0" xr:uid="{642C37DC-88BF-4BF0-BA67-595042A8853E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4" authorId="0" shapeId="0" xr:uid="{1C51D66E-3D29-4B34-864D-49BDCFB5B933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5" authorId="0" shapeId="0" xr:uid="{B89CD62A-B2E7-43B4-89AD-087EDE248B80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6" authorId="0" shapeId="0" xr:uid="{E50178A6-55EB-4305-BA4D-4FAC603727DF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7" authorId="0" shapeId="0" xr:uid="{E0D4FC91-0669-44DC-82A3-D9B15163941B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8" authorId="0" shapeId="0" xr:uid="{AECC5D19-8B71-42C4-93C6-C9783310EA23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  <comment ref="S19" authorId="0" shapeId="0" xr:uid="{6CF528E2-368A-4639-B859-E7AA9C042E5A}">
      <text>
        <r>
          <rPr>
            <b/>
            <sz val="9"/>
            <color indexed="81"/>
            <rFont val="Tahoma"/>
            <charset val="1"/>
          </rPr>
          <t xml:space="preserve">Compilare solo per affidamenti campionati
</t>
        </r>
      </text>
    </comment>
  </commentList>
</comments>
</file>

<file path=xl/sharedStrings.xml><?xml version="1.0" encoding="utf-8"?>
<sst xmlns="http://schemas.openxmlformats.org/spreadsheetml/2006/main" count="54" uniqueCount="49">
  <si>
    <t>Istruzioni:</t>
  </si>
  <si>
    <t>1.</t>
  </si>
  <si>
    <t>Compilare le celle nelle colonne A  - B - C - D - E - F - G per ciascun affidamento del progetto campionato dall'Amministrazione attuatrice</t>
  </si>
  <si>
    <t>2.</t>
  </si>
  <si>
    <t>Selezionare per ciascun affidamento le variabili da 1 a 5 (colonne H - J - L - N - P )</t>
  </si>
  <si>
    <t>3.</t>
  </si>
  <si>
    <t xml:space="preserve">Indicare con la "X", nella colonna S, gli affidamenti con un ranking totale più alto fino al raggiungimento della soglia minima del 5% che viene indicata nella cella F26 </t>
  </si>
  <si>
    <t>ANAGRAFICA</t>
  </si>
  <si>
    <t>1) RISCHIOSITA' PROGETTO IN ARACHNE</t>
  </si>
  <si>
    <t>2) RISCHIOSITA' SOGGETTO ATTUATORE IN ARACHNE</t>
  </si>
  <si>
    <t>C) VALORE FINANZIARIO PROGETTO</t>
  </si>
  <si>
    <t>4) TIPOLOGIA DI AFFIDAMENTO/CONFERIMENTO</t>
  </si>
  <si>
    <t xml:space="preserve">5) ESITI PRECEDENTI CONTROLLI </t>
  </si>
  <si>
    <t>RANKING TOTALE</t>
  </si>
  <si>
    <t>Affidamento campionato</t>
  </si>
  <si>
    <t>ID Rendiconto</t>
  </si>
  <si>
    <t>CUP</t>
  </si>
  <si>
    <t>Titolo intervento</t>
  </si>
  <si>
    <t>CIG procedura di affidamento</t>
  </si>
  <si>
    <t>Importo
rendicontato
ammissibile</t>
  </si>
  <si>
    <t>Importo
rendicontato
non ammissibile</t>
  </si>
  <si>
    <t xml:space="preserve">3. Presenza del progetto nella lista ARACHNE con punteggio complessivo allerta frode da 20 e 29 </t>
  </si>
  <si>
    <t xml:space="preserve">3. Presenza del soggetto attuatore nella lista ARACHNE con punteggio complessivo allerta frode da 20 e 29 </t>
  </si>
  <si>
    <t>3. Compreso fra 800.001,00  e 2.000.000,00</t>
  </si>
  <si>
    <t>3. Procedura negoziata senza bando
    Procedura aperta o ristretta sopra e sotto soglia (escluse procedure negoziate)</t>
  </si>
  <si>
    <t>3. Esito negativo</t>
  </si>
  <si>
    <t>Universo campionabile (importo complessivo Rdm)</t>
  </si>
  <si>
    <t>Importo minimo Campione (Soglia al 5%)</t>
  </si>
  <si>
    <t>Importo degli affidamenti campionati</t>
  </si>
  <si>
    <t>% degli affidamenti campionati sul totale</t>
  </si>
  <si>
    <t>1. Presenza del progetto nella lista ARACHNE con punteggio complessivo allerta frode da 0 a 9</t>
  </si>
  <si>
    <t xml:space="preserve">2. Presenza del progetto nella lista ARACHNE con punteggio complessivo allerta frode da 10 e 19 </t>
  </si>
  <si>
    <t xml:space="preserve">4. Presenza deL progetto nella lista ARACHNE con punteggio complessivo allerta frode da 30 e 50 </t>
  </si>
  <si>
    <t>1. Presenza del soggetto attuatore nella lista ARACHNE con punteggio complessivo allerta frode da 0 e 9</t>
  </si>
  <si>
    <t xml:space="preserve">2. Presenza del soggetto attuatore nella lista ARACHNE con punteggio complessivo allerta frode da 10 e 19 </t>
  </si>
  <si>
    <t xml:space="preserve">4. Presenza del soggetto attuatore nella lista ARACHNE con punteggio complessivo allerta frode da 30 e 50 </t>
  </si>
  <si>
    <t>1. Inferiore a 400.000,00</t>
  </si>
  <si>
    <t>2. Compreso fra 400.001,00 e 800.000,00</t>
  </si>
  <si>
    <t>4. Oltre 2.000.001,00</t>
  </si>
  <si>
    <t>1. Accordi quadro, Convenzioni/contratti quadro CONSIP</t>
  </si>
  <si>
    <t>2.Competitiva con negoziazione, Dialogo competitivo
   Accordi tra enti ed amministrazioni aggiudicatrici del settore pubblico (ex art. 5 D. Lgs. 50/2016)
   Affidamento Ente In House</t>
  </si>
  <si>
    <t>4. Affidamenti diretti
    Altre modalità di affidamento (varianti, atti aggiuntivi, servizi analoghi, ecc.)</t>
  </si>
  <si>
    <t>1. Esito positivo</t>
  </si>
  <si>
    <t>2. Esito parzialmente positivo</t>
  </si>
  <si>
    <t>4. Irregolarità o sospetta frode o spesa afferente a operazione mai sottoposta a verifica sul posto</t>
  </si>
  <si>
    <t xml:space="preserve">                                                   ANALISI DEI RISCHI DPC E CAMPIONAMENTO AFFIDAMENTI PER VERIFICHE ON DESK AMMINISTRATIVO CONTABILI</t>
  </si>
  <si>
    <t>Allegato 1  - Analisi dei rischi DPC</t>
  </si>
  <si>
    <t>Soggetto attuatore</t>
  </si>
  <si>
    <t>Elenco degli affidamenti campionati (n° CIG)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</si>
</sst>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&quot;€&quot;\ * #,##0.00_-;\-&quot;€&quot;\ * #,##0.00_-;_-&quot;€&quot;\ 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0"/>
      <color rgb="FFFFFFFF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9"/>
      <color indexed="81"/>
      <name val="Tahoma"/>
      <charset val="1"/>
    </font>
    <font>
      <b/>
      <sz val="10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vertical="center" wrapText="1"/>
    </xf>
    <xf numFmtId="165" fontId="6" fillId="2" borderId="1" xfId="2" applyFont="1" applyFill="1" applyBorder="1" applyAlignment="1">
      <alignment horizontal="center" vertical="center"/>
    </xf>
    <xf numFmtId="165" fontId="6" fillId="2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65" fontId="8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65" fontId="0" fillId="0" borderId="0" xfId="2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165" fontId="11" fillId="6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7" fillId="0" borderId="1" xfId="2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9" fontId="7" fillId="0" borderId="7" xfId="3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7" fillId="0" borderId="1" xfId="4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5">
    <cellStyle name="Migliaia" xfId="4" builtinId="3"/>
    <cellStyle name="Normale" xfId="0" builtinId="0"/>
    <cellStyle name="Normale 2" xfId="1" xr:uid="{00000000-0005-0000-0000-000001000000}"/>
    <cellStyle name="Percentuale" xfId="3" builtinId="5"/>
    <cellStyle name="Valuta" xfId="2" builtinId="4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Elica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F40DE-2CFE-4378-8FCB-DE179D15A2EB}">
  <dimension ref="A1:Q4"/>
  <sheetViews>
    <sheetView showGridLines="0" workbookViewId="0">
      <selection activeCell="L10" sqref="L10"/>
    </sheetView>
  </sheetViews>
  <sheetFormatPr defaultRowHeight="14.4" x14ac:dyDescent="0.3"/>
  <sheetData>
    <row r="1" spans="1:17" ht="15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7" ht="15" customHeight="1" x14ac:dyDescent="0.3">
      <c r="A2" s="22" t="s">
        <v>1</v>
      </c>
      <c r="B2" s="24" t="s">
        <v>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ht="15" customHeight="1" x14ac:dyDescent="0.3">
      <c r="A3" s="22" t="s">
        <v>3</v>
      </c>
      <c r="B3" s="24" t="s">
        <v>4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ht="15" customHeight="1" x14ac:dyDescent="0.3">
      <c r="A4" s="22" t="s">
        <v>5</v>
      </c>
      <c r="B4" s="24" t="s">
        <v>6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</row>
  </sheetData>
  <mergeCells count="4">
    <mergeCell ref="B2:Q2"/>
    <mergeCell ref="B3:Q3"/>
    <mergeCell ref="B4:Q4"/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7"/>
  <sheetViews>
    <sheetView showGridLines="0" tabSelected="1" showWhiteSpace="0" zoomScaleNormal="100" zoomScaleSheetLayoutView="30" zoomScalePageLayoutView="70" workbookViewId="0">
      <selection activeCell="H4" sqref="H4"/>
    </sheetView>
  </sheetViews>
  <sheetFormatPr defaultColWidth="9.109375" defaultRowHeight="14.4" x14ac:dyDescent="0.3"/>
  <cols>
    <col min="1" max="1" width="15.6640625" style="1" bestFit="1" customWidth="1"/>
    <col min="2" max="2" width="13.5546875" style="1" customWidth="1"/>
    <col min="3" max="3" width="14" style="1" bestFit="1" customWidth="1"/>
    <col min="4" max="4" width="14" style="1" customWidth="1"/>
    <col min="5" max="5" width="13" style="1" customWidth="1"/>
    <col min="6" max="6" width="17.33203125" style="8" bestFit="1" customWidth="1"/>
    <col min="7" max="7" width="12.88671875" style="8" customWidth="1"/>
    <col min="8" max="8" width="28.5546875" style="1" customWidth="1"/>
    <col min="9" max="9" width="3.88671875" style="1" bestFit="1" customWidth="1"/>
    <col min="10" max="10" width="28.5546875" style="1" customWidth="1"/>
    <col min="11" max="11" width="3.88671875" style="1" bestFit="1" customWidth="1"/>
    <col min="12" max="12" width="28.5546875" style="1" customWidth="1"/>
    <col min="13" max="13" width="3" style="1" bestFit="1" customWidth="1"/>
    <col min="14" max="14" width="28.5546875" style="1" customWidth="1"/>
    <col min="15" max="15" width="3" style="1" bestFit="1" customWidth="1"/>
    <col min="16" max="16" width="28.5546875" style="1" customWidth="1"/>
    <col min="17" max="17" width="3" style="1" bestFit="1" customWidth="1"/>
    <col min="18" max="18" width="14.6640625" style="7" customWidth="1"/>
    <col min="19" max="19" width="13.44140625" style="1" bestFit="1" customWidth="1"/>
    <col min="20" max="24" width="9.109375" style="1" customWidth="1"/>
    <col min="25" max="16384" width="9.109375" style="1"/>
  </cols>
  <sheetData>
    <row r="1" spans="1:19" ht="42.75" customHeight="1" x14ac:dyDescent="0.3">
      <c r="A1" s="28" t="s">
        <v>46</v>
      </c>
      <c r="B1" s="29"/>
      <c r="C1" s="26" t="s">
        <v>45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1:19" s="9" customFormat="1" ht="34.65" customHeight="1" x14ac:dyDescent="0.3">
      <c r="A2" s="37" t="s">
        <v>7</v>
      </c>
      <c r="B2" s="37"/>
      <c r="C2" s="37"/>
      <c r="D2" s="37"/>
      <c r="E2" s="37"/>
      <c r="F2" s="37"/>
      <c r="G2" s="37"/>
      <c r="H2" s="33" t="s">
        <v>8</v>
      </c>
      <c r="I2" s="34"/>
      <c r="J2" s="33" t="s">
        <v>9</v>
      </c>
      <c r="K2" s="34"/>
      <c r="L2" s="33" t="s">
        <v>10</v>
      </c>
      <c r="M2" s="34"/>
      <c r="N2" s="33" t="s">
        <v>11</v>
      </c>
      <c r="O2" s="34"/>
      <c r="P2" s="33" t="s">
        <v>12</v>
      </c>
      <c r="Q2" s="34"/>
      <c r="R2" s="32" t="s">
        <v>13</v>
      </c>
      <c r="S2" s="32" t="s">
        <v>14</v>
      </c>
    </row>
    <row r="3" spans="1:19" s="10" customFormat="1" ht="55.2" x14ac:dyDescent="0.3">
      <c r="A3" s="11" t="s">
        <v>15</v>
      </c>
      <c r="B3" s="11" t="s">
        <v>16</v>
      </c>
      <c r="C3" s="11" t="s">
        <v>17</v>
      </c>
      <c r="D3" s="12" t="s">
        <v>47</v>
      </c>
      <c r="E3" s="12" t="s">
        <v>18</v>
      </c>
      <c r="F3" s="12" t="s">
        <v>19</v>
      </c>
      <c r="G3" s="12" t="s">
        <v>20</v>
      </c>
      <c r="H3" s="35"/>
      <c r="I3" s="36"/>
      <c r="J3" s="35"/>
      <c r="K3" s="36"/>
      <c r="L3" s="35"/>
      <c r="M3" s="36"/>
      <c r="N3" s="35"/>
      <c r="O3" s="36"/>
      <c r="P3" s="35"/>
      <c r="Q3" s="36"/>
      <c r="R3" s="32"/>
      <c r="S3" s="32"/>
    </row>
    <row r="4" spans="1:19" s="5" customFormat="1" ht="12.75" customHeight="1" x14ac:dyDescent="0.3">
      <c r="A4" s="13"/>
      <c r="B4" s="13"/>
      <c r="C4" s="13"/>
      <c r="D4" s="13"/>
      <c r="E4" s="13"/>
      <c r="F4" s="2"/>
      <c r="G4" s="3"/>
      <c r="H4" s="4"/>
      <c r="I4" s="17" t="str">
        <f>IFERROR(HLOOKUP($H4,DATI!$A$3:$D$4,2,FALSE),"")</f>
        <v/>
      </c>
      <c r="J4" s="4"/>
      <c r="K4" s="17" t="str">
        <f>IFERROR(HLOOKUP($J4,DATI!$E$3:$H$4,2,FALSE),"")</f>
        <v/>
      </c>
      <c r="L4" s="4"/>
      <c r="M4" s="17" t="str">
        <f>IFERROR(HLOOKUP($L4,DATI!$I$3:$L$4,2,FALSE),"")</f>
        <v/>
      </c>
      <c r="N4" s="4"/>
      <c r="O4" s="17" t="str">
        <f>IFERROR(HLOOKUP($N4,DATI!$M$3:$P$4,2,FALSE),"")</f>
        <v/>
      </c>
      <c r="P4" s="4"/>
      <c r="Q4" s="17" t="str">
        <f>IFERROR(HLOOKUP($P4,DATI!$Q$3:$T$4,2,FALSE),"")</f>
        <v/>
      </c>
      <c r="R4" s="18">
        <f t="shared" ref="R4:R19" si="0">SUM(I4,K4,M4,O4,Q4)</f>
        <v>0</v>
      </c>
      <c r="S4" s="14"/>
    </row>
    <row r="5" spans="1:19" s="5" customFormat="1" ht="13.8" x14ac:dyDescent="0.3">
      <c r="A5" s="13"/>
      <c r="B5" s="13"/>
      <c r="C5" s="13"/>
      <c r="D5" s="13"/>
      <c r="E5" s="13"/>
      <c r="F5" s="2"/>
      <c r="G5" s="3"/>
      <c r="H5" s="4"/>
      <c r="I5" s="17" t="str">
        <f>IFERROR(HLOOKUP($H5,DATI!$A$3:$D$4,2,FALSE),"")</f>
        <v/>
      </c>
      <c r="J5" s="4"/>
      <c r="K5" s="17" t="str">
        <f>IFERROR(HLOOKUP($J5,DATI!$E$3:$H$4,2,FALSE),"")</f>
        <v/>
      </c>
      <c r="L5" s="4"/>
      <c r="M5" s="17" t="str">
        <f>IFERROR(HLOOKUP($L5,DATI!$I$3:$L$4,2,FALSE),"")</f>
        <v/>
      </c>
      <c r="N5" s="4"/>
      <c r="O5" s="17" t="str">
        <f>IFERROR(HLOOKUP($N5,DATI!$M$3:$P$4,2,FALSE),"")</f>
        <v/>
      </c>
      <c r="P5" s="4"/>
      <c r="Q5" s="17" t="str">
        <f>IFERROR(HLOOKUP($P5,DATI!$Q$3:$T$4,2,FALSE),"")</f>
        <v/>
      </c>
      <c r="R5" s="18">
        <f t="shared" si="0"/>
        <v>0</v>
      </c>
      <c r="S5" s="14"/>
    </row>
    <row r="6" spans="1:19" s="5" customFormat="1" ht="13.8" x14ac:dyDescent="0.3">
      <c r="A6" s="13"/>
      <c r="B6" s="13"/>
      <c r="C6" s="13"/>
      <c r="D6" s="13"/>
      <c r="E6" s="13"/>
      <c r="F6" s="2"/>
      <c r="G6" s="3"/>
      <c r="H6" s="4"/>
      <c r="I6" s="17" t="str">
        <f>IFERROR(HLOOKUP($H6,DATI!$A$3:$D$4,2,FALSE),"")</f>
        <v/>
      </c>
      <c r="J6" s="4"/>
      <c r="K6" s="17" t="str">
        <f>IFERROR(HLOOKUP($J6,DATI!$E$3:$H$4,2,FALSE),"")</f>
        <v/>
      </c>
      <c r="L6" s="4"/>
      <c r="M6" s="17" t="str">
        <f>IFERROR(HLOOKUP($L6,DATI!$I$3:$L$4,2,FALSE),"")</f>
        <v/>
      </c>
      <c r="N6" s="4"/>
      <c r="O6" s="17" t="str">
        <f>IFERROR(HLOOKUP($N6,DATI!$M$3:$P$4,2,FALSE),"")</f>
        <v/>
      </c>
      <c r="P6" s="4"/>
      <c r="Q6" s="17" t="str">
        <f>IFERROR(HLOOKUP($P6,DATI!$Q$3:$T$4,2,FALSE),"")</f>
        <v/>
      </c>
      <c r="R6" s="18">
        <f t="shared" si="0"/>
        <v>0</v>
      </c>
      <c r="S6" s="14"/>
    </row>
    <row r="7" spans="1:19" s="5" customFormat="1" ht="13.8" x14ac:dyDescent="0.3">
      <c r="A7" s="13"/>
      <c r="B7" s="13"/>
      <c r="C7" s="13"/>
      <c r="D7" s="13"/>
      <c r="E7" s="13"/>
      <c r="F7" s="2"/>
      <c r="G7" s="3"/>
      <c r="H7" s="4"/>
      <c r="I7" s="17" t="str">
        <f>IFERROR(HLOOKUP($H7,DATI!$A$3:$D$4,2,FALSE),"")</f>
        <v/>
      </c>
      <c r="J7" s="4"/>
      <c r="K7" s="17" t="str">
        <f>IFERROR(HLOOKUP($J7,DATI!$E$3:$H$4,2,FALSE),"")</f>
        <v/>
      </c>
      <c r="L7" s="4"/>
      <c r="M7" s="17" t="str">
        <f>IFERROR(HLOOKUP($L7,DATI!$I$3:$L$4,2,FALSE),"")</f>
        <v/>
      </c>
      <c r="N7" s="4"/>
      <c r="O7" s="17" t="str">
        <f>IFERROR(HLOOKUP($N7,DATI!$M$3:$P$4,2,FALSE),"")</f>
        <v/>
      </c>
      <c r="P7" s="4"/>
      <c r="Q7" s="17" t="str">
        <f>IFERROR(HLOOKUP($P7,DATI!$Q$3:$T$4,2,FALSE),"")</f>
        <v/>
      </c>
      <c r="R7" s="18">
        <f t="shared" si="0"/>
        <v>0</v>
      </c>
      <c r="S7" s="14"/>
    </row>
    <row r="8" spans="1:19" s="5" customFormat="1" ht="13.8" x14ac:dyDescent="0.3">
      <c r="A8" s="13"/>
      <c r="B8" s="13"/>
      <c r="C8" s="13"/>
      <c r="D8" s="13"/>
      <c r="E8" s="13"/>
      <c r="F8" s="2"/>
      <c r="G8" s="3"/>
      <c r="H8" s="4"/>
      <c r="I8" s="17" t="str">
        <f>IFERROR(HLOOKUP($H8,DATI!$A$3:$D$4,2,FALSE),"")</f>
        <v/>
      </c>
      <c r="J8" s="4"/>
      <c r="K8" s="17" t="str">
        <f>IFERROR(HLOOKUP($J8,DATI!$E$3:$H$4,2,FALSE),"")</f>
        <v/>
      </c>
      <c r="L8" s="4"/>
      <c r="M8" s="17" t="str">
        <f>IFERROR(HLOOKUP($L8,DATI!$I$3:$L$4,2,FALSE),"")</f>
        <v/>
      </c>
      <c r="N8" s="4"/>
      <c r="O8" s="17" t="str">
        <f>IFERROR(HLOOKUP($N8,DATI!$M$3:$P$4,2,FALSE),"")</f>
        <v/>
      </c>
      <c r="P8" s="4"/>
      <c r="Q8" s="17" t="str">
        <f>IFERROR(HLOOKUP($P8,DATI!$Q$3:$T$4,2,FALSE),"")</f>
        <v/>
      </c>
      <c r="R8" s="18">
        <f t="shared" si="0"/>
        <v>0</v>
      </c>
      <c r="S8" s="14"/>
    </row>
    <row r="9" spans="1:19" s="5" customFormat="1" ht="13.8" x14ac:dyDescent="0.3">
      <c r="A9" s="13"/>
      <c r="B9" s="13"/>
      <c r="C9" s="13"/>
      <c r="D9" s="13"/>
      <c r="E9" s="13"/>
      <c r="F9" s="2"/>
      <c r="G9" s="3"/>
      <c r="H9" s="4"/>
      <c r="I9" s="17" t="str">
        <f>IFERROR(HLOOKUP($H9,DATI!$A$3:$D$4,2,FALSE),"")</f>
        <v/>
      </c>
      <c r="J9" s="4"/>
      <c r="K9" s="17" t="str">
        <f>IFERROR(HLOOKUP($J9,DATI!$E$3:$H$4,2,FALSE),"")</f>
        <v/>
      </c>
      <c r="L9" s="4"/>
      <c r="M9" s="17" t="str">
        <f>IFERROR(HLOOKUP($L9,DATI!$I$3:$L$4,2,FALSE),"")</f>
        <v/>
      </c>
      <c r="N9" s="4"/>
      <c r="O9" s="17" t="str">
        <f>IFERROR(HLOOKUP($N9,DATI!$M$3:$P$4,2,FALSE),"")</f>
        <v/>
      </c>
      <c r="P9" s="4"/>
      <c r="Q9" s="17" t="str">
        <f>IFERROR(HLOOKUP($P9,DATI!$Q$3:$T$4,2,FALSE),"")</f>
        <v/>
      </c>
      <c r="R9" s="18">
        <f t="shared" si="0"/>
        <v>0</v>
      </c>
      <c r="S9" s="14"/>
    </row>
    <row r="10" spans="1:19" s="5" customFormat="1" ht="13.8" x14ac:dyDescent="0.3">
      <c r="A10" s="13"/>
      <c r="B10" s="13"/>
      <c r="C10" s="13"/>
      <c r="D10" s="13"/>
      <c r="E10" s="13"/>
      <c r="F10" s="2"/>
      <c r="G10" s="3"/>
      <c r="H10" s="4"/>
      <c r="I10" s="17" t="str">
        <f>IFERROR(HLOOKUP($H10,DATI!$A$3:$D$4,2,FALSE),"")</f>
        <v/>
      </c>
      <c r="J10" s="4"/>
      <c r="K10" s="17" t="str">
        <f>IFERROR(HLOOKUP($J10,DATI!$E$3:$H$4,2,FALSE),"")</f>
        <v/>
      </c>
      <c r="L10" s="4"/>
      <c r="M10" s="17" t="str">
        <f>IFERROR(HLOOKUP($L10,DATI!$I$3:$L$4,2,FALSE),"")</f>
        <v/>
      </c>
      <c r="N10" s="4"/>
      <c r="O10" s="17" t="str">
        <f>IFERROR(HLOOKUP($N10,DATI!$M$3:$P$4,2,FALSE),"")</f>
        <v/>
      </c>
      <c r="P10" s="4"/>
      <c r="Q10" s="17" t="str">
        <f>IFERROR(HLOOKUP($P10,DATI!$Q$3:$T$4,2,FALSE),"")</f>
        <v/>
      </c>
      <c r="R10" s="18">
        <f t="shared" si="0"/>
        <v>0</v>
      </c>
      <c r="S10" s="14"/>
    </row>
    <row r="11" spans="1:19" s="5" customFormat="1" ht="13.8" x14ac:dyDescent="0.3">
      <c r="A11" s="13"/>
      <c r="B11" s="13"/>
      <c r="C11" s="13"/>
      <c r="D11" s="13"/>
      <c r="E11" s="13"/>
      <c r="F11" s="2"/>
      <c r="G11" s="3"/>
      <c r="H11" s="4"/>
      <c r="I11" s="17" t="str">
        <f>IFERROR(HLOOKUP($H11,DATI!$A$3:$D$4,2,FALSE),"")</f>
        <v/>
      </c>
      <c r="J11" s="4"/>
      <c r="K11" s="17" t="str">
        <f>IFERROR(HLOOKUP($J11,DATI!$E$3:$H$4,2,FALSE),"")</f>
        <v/>
      </c>
      <c r="L11" s="4"/>
      <c r="M11" s="17" t="str">
        <f>IFERROR(HLOOKUP($L11,DATI!$I$3:$L$4,2,FALSE),"")</f>
        <v/>
      </c>
      <c r="N11" s="4"/>
      <c r="O11" s="17" t="str">
        <f>IFERROR(HLOOKUP($N11,DATI!$M$3:$P$4,2,FALSE),"")</f>
        <v/>
      </c>
      <c r="P11" s="4"/>
      <c r="Q11" s="17" t="str">
        <f>IFERROR(HLOOKUP($P11,DATI!$Q$3:$T$4,2,FALSE),"")</f>
        <v/>
      </c>
      <c r="R11" s="18">
        <f t="shared" si="0"/>
        <v>0</v>
      </c>
      <c r="S11" s="14"/>
    </row>
    <row r="12" spans="1:19" s="5" customFormat="1" ht="13.8" x14ac:dyDescent="0.3">
      <c r="A12" s="13"/>
      <c r="B12" s="13"/>
      <c r="C12" s="13"/>
      <c r="D12" s="13"/>
      <c r="E12" s="13"/>
      <c r="F12" s="2"/>
      <c r="G12" s="3"/>
      <c r="H12" s="4"/>
      <c r="I12" s="17" t="str">
        <f>IFERROR(HLOOKUP($H12,DATI!$A$3:$D$4,2,FALSE),"")</f>
        <v/>
      </c>
      <c r="J12" s="4"/>
      <c r="K12" s="17" t="str">
        <f>IFERROR(HLOOKUP($J12,DATI!$E$3:$H$4,2,FALSE),"")</f>
        <v/>
      </c>
      <c r="L12" s="4"/>
      <c r="M12" s="17" t="str">
        <f>IFERROR(HLOOKUP($L12,DATI!$I$3:$L$4,2,FALSE),"")</f>
        <v/>
      </c>
      <c r="N12" s="4"/>
      <c r="O12" s="17" t="str">
        <f>IFERROR(HLOOKUP($N12,DATI!$M$3:$P$4,2,FALSE),"")</f>
        <v/>
      </c>
      <c r="P12" s="4"/>
      <c r="Q12" s="17" t="str">
        <f>IFERROR(HLOOKUP($P12,DATI!$Q$3:$T$4,2,FALSE),"")</f>
        <v/>
      </c>
      <c r="R12" s="18">
        <f t="shared" si="0"/>
        <v>0</v>
      </c>
      <c r="S12" s="14"/>
    </row>
    <row r="13" spans="1:19" s="5" customFormat="1" ht="13.8" x14ac:dyDescent="0.3">
      <c r="A13" s="13"/>
      <c r="B13" s="13"/>
      <c r="C13" s="13"/>
      <c r="D13" s="13"/>
      <c r="E13" s="13"/>
      <c r="F13" s="2"/>
      <c r="G13" s="3"/>
      <c r="H13" s="4"/>
      <c r="I13" s="17" t="str">
        <f>IFERROR(HLOOKUP($H13,DATI!$A$3:$D$4,2,FALSE),"")</f>
        <v/>
      </c>
      <c r="J13" s="4"/>
      <c r="K13" s="17" t="str">
        <f>IFERROR(HLOOKUP($J13,DATI!$E$3:$H$4,2,FALSE),"")</f>
        <v/>
      </c>
      <c r="L13" s="4"/>
      <c r="M13" s="17" t="str">
        <f>IFERROR(HLOOKUP($L13,DATI!$I$3:$L$4,2,FALSE),"")</f>
        <v/>
      </c>
      <c r="N13" s="4"/>
      <c r="O13" s="17" t="str">
        <f>IFERROR(HLOOKUP($N13,DATI!$M$3:$P$4,2,FALSE),"")</f>
        <v/>
      </c>
      <c r="P13" s="4"/>
      <c r="Q13" s="17" t="str">
        <f>IFERROR(HLOOKUP($P13,DATI!$Q$3:$T$4,2,FALSE),"")</f>
        <v/>
      </c>
      <c r="R13" s="18">
        <f t="shared" si="0"/>
        <v>0</v>
      </c>
      <c r="S13" s="14"/>
    </row>
    <row r="14" spans="1:19" s="5" customFormat="1" ht="13.8" x14ac:dyDescent="0.3">
      <c r="A14" s="13"/>
      <c r="B14" s="13"/>
      <c r="C14" s="13"/>
      <c r="D14" s="13"/>
      <c r="E14" s="13"/>
      <c r="F14" s="2"/>
      <c r="G14" s="3"/>
      <c r="H14" s="4"/>
      <c r="I14" s="17" t="str">
        <f>IFERROR(HLOOKUP($H14,DATI!$A$3:$D$4,2,FALSE),"")</f>
        <v/>
      </c>
      <c r="J14" s="4"/>
      <c r="K14" s="17" t="str">
        <f>IFERROR(HLOOKUP($J14,DATI!$E$3:$H$4,2,FALSE),"")</f>
        <v/>
      </c>
      <c r="L14" s="4"/>
      <c r="M14" s="17" t="str">
        <f>IFERROR(HLOOKUP($L14,DATI!$I$3:$L$4,2,FALSE),"")</f>
        <v/>
      </c>
      <c r="N14" s="4"/>
      <c r="O14" s="17" t="str">
        <f>IFERROR(HLOOKUP($N14,DATI!$M$3:$P$4,2,FALSE),"")</f>
        <v/>
      </c>
      <c r="P14" s="4"/>
      <c r="Q14" s="17" t="str">
        <f>IFERROR(HLOOKUP($P14,DATI!$Q$3:$T$4,2,FALSE),"")</f>
        <v/>
      </c>
      <c r="R14" s="18">
        <f t="shared" si="0"/>
        <v>0</v>
      </c>
      <c r="S14" s="14"/>
    </row>
    <row r="15" spans="1:19" s="5" customFormat="1" ht="13.8" x14ac:dyDescent="0.3">
      <c r="A15" s="13"/>
      <c r="B15" s="13"/>
      <c r="C15" s="13"/>
      <c r="D15" s="13"/>
      <c r="E15" s="13"/>
      <c r="F15" s="2"/>
      <c r="G15" s="3"/>
      <c r="H15" s="4"/>
      <c r="I15" s="17" t="str">
        <f>IFERROR(HLOOKUP($H15,DATI!$A$3:$D$4,2,FALSE),"")</f>
        <v/>
      </c>
      <c r="J15" s="4"/>
      <c r="K15" s="17" t="str">
        <f>IFERROR(HLOOKUP($J15,DATI!$E$3:$H$4,2,FALSE),"")</f>
        <v/>
      </c>
      <c r="L15" s="4"/>
      <c r="M15" s="17" t="str">
        <f>IFERROR(HLOOKUP($L15,DATI!$I$3:$L$4,2,FALSE),"")</f>
        <v/>
      </c>
      <c r="N15" s="4"/>
      <c r="O15" s="17" t="str">
        <f>IFERROR(HLOOKUP($N15,DATI!$M$3:$P$4,2,FALSE),"")</f>
        <v/>
      </c>
      <c r="P15" s="4"/>
      <c r="Q15" s="17" t="str">
        <f>IFERROR(HLOOKUP($P15,DATI!$Q$3:$T$4,2,FALSE),"")</f>
        <v/>
      </c>
      <c r="R15" s="18">
        <f t="shared" si="0"/>
        <v>0</v>
      </c>
      <c r="S15" s="14"/>
    </row>
    <row r="16" spans="1:19" s="5" customFormat="1" ht="13.8" x14ac:dyDescent="0.3">
      <c r="A16" s="13"/>
      <c r="B16" s="13"/>
      <c r="C16" s="13"/>
      <c r="D16" s="13"/>
      <c r="E16" s="13"/>
      <c r="F16" s="2"/>
      <c r="G16" s="3"/>
      <c r="H16" s="4"/>
      <c r="I16" s="17" t="str">
        <f>IFERROR(HLOOKUP($H16,DATI!$A$3:$D$4,2,FALSE),"")</f>
        <v/>
      </c>
      <c r="J16" s="4"/>
      <c r="K16" s="17" t="str">
        <f>IFERROR(HLOOKUP($J16,DATI!$E$3:$H$4,2,FALSE),"")</f>
        <v/>
      </c>
      <c r="L16" s="4"/>
      <c r="M16" s="17" t="str">
        <f>IFERROR(HLOOKUP($L16,DATI!$I$3:$L$4,2,FALSE),"")</f>
        <v/>
      </c>
      <c r="N16" s="4"/>
      <c r="O16" s="17" t="str">
        <f>IFERROR(HLOOKUP($N16,DATI!$M$3:$P$4,2,FALSE),"")</f>
        <v/>
      </c>
      <c r="P16" s="4"/>
      <c r="Q16" s="17" t="str">
        <f>IFERROR(HLOOKUP($P16,DATI!$Q$3:$T$4,2,FALSE),"")</f>
        <v/>
      </c>
      <c r="R16" s="18">
        <f t="shared" si="0"/>
        <v>0</v>
      </c>
      <c r="S16" s="14"/>
    </row>
    <row r="17" spans="1:19" s="5" customFormat="1" ht="13.8" x14ac:dyDescent="0.3">
      <c r="A17" s="13"/>
      <c r="B17" s="13"/>
      <c r="C17" s="13"/>
      <c r="D17" s="13"/>
      <c r="E17" s="13"/>
      <c r="F17" s="2"/>
      <c r="G17" s="3"/>
      <c r="H17" s="4"/>
      <c r="I17" s="17" t="str">
        <f>IFERROR(HLOOKUP($H17,DATI!$A$3:$D$4,2,FALSE),"")</f>
        <v/>
      </c>
      <c r="J17" s="4"/>
      <c r="K17" s="17" t="str">
        <f>IFERROR(HLOOKUP($J17,DATI!$E$3:$H$4,2,FALSE),"")</f>
        <v/>
      </c>
      <c r="L17" s="4"/>
      <c r="M17" s="17" t="str">
        <f>IFERROR(HLOOKUP($L17,DATI!$I$3:$L$4,2,FALSE),"")</f>
        <v/>
      </c>
      <c r="N17" s="4"/>
      <c r="O17" s="17" t="str">
        <f>IFERROR(HLOOKUP($N17,DATI!$M$3:$P$4,2,FALSE),"")</f>
        <v/>
      </c>
      <c r="P17" s="4"/>
      <c r="Q17" s="17" t="str">
        <f>IFERROR(HLOOKUP($P17,DATI!$Q$3:$T$4,2,FALSE),"")</f>
        <v/>
      </c>
      <c r="R17" s="18">
        <f t="shared" si="0"/>
        <v>0</v>
      </c>
      <c r="S17" s="14"/>
    </row>
    <row r="18" spans="1:19" s="5" customFormat="1" ht="13.8" x14ac:dyDescent="0.3">
      <c r="A18" s="13"/>
      <c r="B18" s="13"/>
      <c r="C18" s="13"/>
      <c r="D18" s="13"/>
      <c r="E18" s="13"/>
      <c r="F18" s="2"/>
      <c r="G18" s="3"/>
      <c r="H18" s="4"/>
      <c r="I18" s="17" t="str">
        <f>IFERROR(HLOOKUP($H18,DATI!$A$3:$D$4,2,FALSE),"")</f>
        <v/>
      </c>
      <c r="J18" s="4"/>
      <c r="K18" s="17" t="str">
        <f>IFERROR(HLOOKUP($J18,DATI!$E$3:$H$4,2,FALSE),"")</f>
        <v/>
      </c>
      <c r="L18" s="4"/>
      <c r="M18" s="17" t="str">
        <f>IFERROR(HLOOKUP($L18,DATI!$I$3:$L$4,2,FALSE),"")</f>
        <v/>
      </c>
      <c r="N18" s="4"/>
      <c r="O18" s="17" t="str">
        <f>IFERROR(HLOOKUP($N18,DATI!$M$3:$P$4,2,FALSE),"")</f>
        <v/>
      </c>
      <c r="P18" s="4"/>
      <c r="Q18" s="17" t="str">
        <f>IFERROR(HLOOKUP($P18,DATI!$Q$3:$T$4,2,FALSE),"")</f>
        <v/>
      </c>
      <c r="R18" s="18">
        <f t="shared" si="0"/>
        <v>0</v>
      </c>
      <c r="S18" s="14"/>
    </row>
    <row r="19" spans="1:19" s="5" customFormat="1" ht="13.8" x14ac:dyDescent="0.3">
      <c r="A19" s="13"/>
      <c r="B19" s="13"/>
      <c r="C19" s="13"/>
      <c r="D19" s="13"/>
      <c r="E19" s="13"/>
      <c r="F19" s="2"/>
      <c r="G19" s="3"/>
      <c r="H19" s="4"/>
      <c r="I19" s="17" t="str">
        <f>IFERROR(HLOOKUP($H19,DATI!$A$3:$D$4,2,FALSE),"")</f>
        <v/>
      </c>
      <c r="J19" s="4"/>
      <c r="K19" s="17" t="str">
        <f>IFERROR(HLOOKUP($J19,DATI!$E$3:$H$4,2,FALSE),"")</f>
        <v/>
      </c>
      <c r="L19" s="4"/>
      <c r="M19" s="17" t="str">
        <f>IFERROR(HLOOKUP($L19,DATI!$I$3:$L$4,2,FALSE),"")</f>
        <v/>
      </c>
      <c r="N19" s="4"/>
      <c r="O19" s="17" t="str">
        <f>IFERROR(HLOOKUP($N19,DATI!$M$3:$P$4,2,FALSE),"")</f>
        <v/>
      </c>
      <c r="P19" s="4"/>
      <c r="Q19" s="17" t="str">
        <f>IFERROR(HLOOKUP($P19,DATI!$Q$3:$T$4,2,FALSE),"")</f>
        <v/>
      </c>
      <c r="R19" s="18">
        <f t="shared" si="0"/>
        <v>0</v>
      </c>
      <c r="S19" s="14"/>
    </row>
    <row r="20" spans="1:19" ht="15.6" x14ac:dyDescent="0.3">
      <c r="F20" s="15">
        <f>SUM(F4:F19)</f>
        <v>0</v>
      </c>
      <c r="G20" s="15">
        <f>SUM(G4:G19)</f>
        <v>0</v>
      </c>
      <c r="H20" s="6"/>
      <c r="I20" s="6"/>
    </row>
    <row r="23" spans="1:19" ht="15.75" customHeight="1" x14ac:dyDescent="0.3">
      <c r="A23" s="30" t="s">
        <v>26</v>
      </c>
      <c r="B23" s="30"/>
      <c r="C23" s="30"/>
      <c r="D23" s="30"/>
      <c r="E23" s="30"/>
      <c r="F23" s="16">
        <v>0</v>
      </c>
    </row>
    <row r="24" spans="1:19" ht="15.75" customHeight="1" x14ac:dyDescent="0.3">
      <c r="A24" s="30" t="s">
        <v>27</v>
      </c>
      <c r="B24" s="30"/>
      <c r="C24" s="30"/>
      <c r="D24" s="30"/>
      <c r="E24" s="30"/>
      <c r="F24" s="16">
        <f>F23*0.05</f>
        <v>0</v>
      </c>
    </row>
    <row r="25" spans="1:19" ht="15.75" customHeight="1" x14ac:dyDescent="0.3">
      <c r="A25" s="30" t="s">
        <v>28</v>
      </c>
      <c r="B25" s="30"/>
      <c r="C25" s="30"/>
      <c r="D25" s="30"/>
      <c r="E25" s="30"/>
      <c r="F25" s="16">
        <f>SUMIF($S$4:$S$19,"X",$F$4:$F$19)</f>
        <v>0</v>
      </c>
    </row>
    <row r="26" spans="1:19" ht="15.75" customHeight="1" x14ac:dyDescent="0.3">
      <c r="A26" s="30" t="s">
        <v>29</v>
      </c>
      <c r="B26" s="30"/>
      <c r="C26" s="30"/>
      <c r="D26" s="30"/>
      <c r="E26" s="30"/>
      <c r="F26" s="23" t="str">
        <f>IFERROR(F25/F23,"")</f>
        <v/>
      </c>
    </row>
    <row r="27" spans="1:19" ht="15.75" customHeight="1" x14ac:dyDescent="0.3">
      <c r="A27" s="30" t="s">
        <v>48</v>
      </c>
      <c r="B27" s="30"/>
      <c r="C27" s="30"/>
      <c r="D27" s="30"/>
      <c r="E27" s="30"/>
      <c r="F27" s="31" t="str">
        <f>IF(S4="X",E4,"")&amp;" - "&amp;IF(S5="X",E5,"")&amp;" - "&amp;IF(S6="X",E6,"")&amp;" - "&amp;IF(S7="X",E7,"")&amp;" - "&amp;IF(S8="X",E8,"")&amp;" - "&amp;IF(S9="X",E9,"")&amp;" - "&amp;IF(S10="X",E10,"")&amp;" - "&amp;IF(S11="X",E11,"")&amp;" - "&amp;IF(S12="X",E12,"")&amp;" - "&amp;IF(S13="X",E13,"")&amp;" - "&amp;IF(S14="X",E14,"")&amp;" - "&amp;IF(S15="X",E15,"")&amp;" - "&amp;IF(S16="X",E16,"")&amp;" - "&amp;IF(S17="X",E17,"")&amp;" - "&amp;IF(S18="X",E18,"")&amp;" - "&amp;IF(S19="X",E19,"")</f>
        <v xml:space="preserve"> -  -  -  -  -  -  -  -  -  -  -  -  -  -  - </v>
      </c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</sheetData>
  <mergeCells count="16">
    <mergeCell ref="C1:S1"/>
    <mergeCell ref="A1:B1"/>
    <mergeCell ref="A27:E27"/>
    <mergeCell ref="F27:S27"/>
    <mergeCell ref="A26:E26"/>
    <mergeCell ref="S2:S3"/>
    <mergeCell ref="H2:I3"/>
    <mergeCell ref="J2:K3"/>
    <mergeCell ref="L2:M3"/>
    <mergeCell ref="N2:O3"/>
    <mergeCell ref="A2:G2"/>
    <mergeCell ref="R2:R3"/>
    <mergeCell ref="P2:Q3"/>
    <mergeCell ref="A23:E23"/>
    <mergeCell ref="A24:E24"/>
    <mergeCell ref="A25:E25"/>
  </mergeCells>
  <phoneticPr fontId="19" type="noConversion"/>
  <conditionalFormatting sqref="R4:R19">
    <cfRule type="cellIs" dxfId="1" priority="1" operator="greaterThan">
      <formula>10</formula>
    </cfRule>
    <cfRule type="cellIs" dxfId="0" priority="2" operator="equal">
      <formula>17</formula>
    </cfRule>
  </conditionalFormatting>
  <dataValidations count="1">
    <dataValidation type="list" allowBlank="1" showInputMessage="1" showErrorMessage="1" sqref="S4:S19" xr:uid="{82998788-E841-48D3-8068-0B64AE284EB4}">
      <formula1>" , X"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8" scale="69" orientation="landscape" r:id="rId1"/>
  <headerFooter>
    <oddFooter>&amp;C&amp;P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BAB1E93-CB6C-4F4E-BC3E-903BEF8CB53E}">
          <x14:formula1>
            <xm:f>DATI!$A$3:$D$3</xm:f>
          </x14:formula1>
          <xm:sqref>H4:H19</xm:sqref>
        </x14:dataValidation>
        <x14:dataValidation type="list" allowBlank="1" showInputMessage="1" showErrorMessage="1" xr:uid="{F4679E38-3321-4117-86C5-3CEA15B80AFA}">
          <x14:formula1>
            <xm:f>DATI!$E$3:$H$3</xm:f>
          </x14:formula1>
          <xm:sqref>J4:J19</xm:sqref>
        </x14:dataValidation>
        <x14:dataValidation type="list" allowBlank="1" showInputMessage="1" showErrorMessage="1" xr:uid="{36024C0C-AE0D-489C-B980-4ED193E89426}">
          <x14:formula1>
            <xm:f>DATI!$I$3:$L$3</xm:f>
          </x14:formula1>
          <xm:sqref>L4:L19</xm:sqref>
        </x14:dataValidation>
        <x14:dataValidation type="list" allowBlank="1" showInputMessage="1" showErrorMessage="1" xr:uid="{A20E334F-DCA1-46DA-9C6F-5D219FB0BBCD}">
          <x14:formula1>
            <xm:f>DATI!$M$3:$P$3</xm:f>
          </x14:formula1>
          <xm:sqref>N4:N19</xm:sqref>
        </x14:dataValidation>
        <x14:dataValidation type="list" allowBlank="1" showInputMessage="1" showErrorMessage="1" xr:uid="{F0A7C11C-687F-4D2D-9739-4A797D4C615E}">
          <x14:formula1>
            <xm:f>DATI!$Q$3:$T$3</xm:f>
          </x14:formula1>
          <xm:sqref>P4:P19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FDD30-9B25-4C84-8E8E-13F91DF03F36}">
  <dimension ref="A2:XEM19"/>
  <sheetViews>
    <sheetView workbookViewId="0">
      <selection activeCell="D16" sqref="D16"/>
    </sheetView>
  </sheetViews>
  <sheetFormatPr defaultColWidth="16" defaultRowHeight="14.4" x14ac:dyDescent="0.3"/>
  <cols>
    <col min="1" max="8" width="16" style="1"/>
  </cols>
  <sheetData>
    <row r="2" spans="1:16367" x14ac:dyDescent="0.3">
      <c r="A2" s="37" t="s">
        <v>8</v>
      </c>
      <c r="B2" s="37"/>
      <c r="C2" s="37"/>
      <c r="D2" s="37"/>
      <c r="E2" s="37" t="s">
        <v>9</v>
      </c>
      <c r="F2" s="37"/>
      <c r="G2" s="37"/>
      <c r="H2" s="37"/>
      <c r="I2" s="37" t="s">
        <v>10</v>
      </c>
      <c r="J2" s="37"/>
      <c r="K2" s="37"/>
      <c r="L2" s="37"/>
      <c r="M2" s="37" t="s">
        <v>11</v>
      </c>
      <c r="N2" s="37"/>
      <c r="O2" s="37"/>
      <c r="P2" s="37"/>
      <c r="Q2" s="37" t="s">
        <v>12</v>
      </c>
      <c r="R2" s="37"/>
      <c r="S2" s="37"/>
      <c r="T2" s="37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</row>
    <row r="3" spans="1:16367" ht="179.4" x14ac:dyDescent="0.3">
      <c r="A3" s="11" t="s">
        <v>30</v>
      </c>
      <c r="B3" s="11" t="s">
        <v>31</v>
      </c>
      <c r="C3" s="11" t="s">
        <v>21</v>
      </c>
      <c r="D3" s="11" t="s">
        <v>32</v>
      </c>
      <c r="E3" s="11" t="s">
        <v>33</v>
      </c>
      <c r="F3" s="11" t="s">
        <v>34</v>
      </c>
      <c r="G3" s="11" t="s">
        <v>22</v>
      </c>
      <c r="H3" s="11" t="s">
        <v>35</v>
      </c>
      <c r="I3" s="11" t="s">
        <v>36</v>
      </c>
      <c r="J3" s="11" t="s">
        <v>37</v>
      </c>
      <c r="K3" s="11" t="s">
        <v>23</v>
      </c>
      <c r="L3" s="11" t="s">
        <v>38</v>
      </c>
      <c r="M3" s="11" t="s">
        <v>39</v>
      </c>
      <c r="N3" s="11" t="s">
        <v>40</v>
      </c>
      <c r="O3" s="11" t="s">
        <v>24</v>
      </c>
      <c r="P3" s="11" t="s">
        <v>41</v>
      </c>
      <c r="Q3" s="11" t="s">
        <v>42</v>
      </c>
      <c r="R3" s="11" t="s">
        <v>43</v>
      </c>
      <c r="S3" s="11" t="s">
        <v>25</v>
      </c>
      <c r="T3" s="11" t="s">
        <v>44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</row>
    <row r="4" spans="1:16367" s="21" customFormat="1" ht="25.8" x14ac:dyDescent="0.5">
      <c r="A4" s="19">
        <v>1</v>
      </c>
      <c r="B4" s="19">
        <v>3</v>
      </c>
      <c r="C4" s="19">
        <v>6</v>
      </c>
      <c r="D4" s="19">
        <v>10</v>
      </c>
      <c r="E4" s="19">
        <v>1</v>
      </c>
      <c r="F4" s="19">
        <v>3</v>
      </c>
      <c r="G4" s="19">
        <v>6</v>
      </c>
      <c r="H4" s="19">
        <v>10</v>
      </c>
      <c r="I4" s="19">
        <v>1</v>
      </c>
      <c r="J4" s="19">
        <v>2</v>
      </c>
      <c r="K4" s="19">
        <v>3</v>
      </c>
      <c r="L4" s="19">
        <v>4</v>
      </c>
      <c r="M4" s="19">
        <v>1</v>
      </c>
      <c r="N4" s="19">
        <v>2</v>
      </c>
      <c r="O4" s="19">
        <v>3</v>
      </c>
      <c r="P4" s="19">
        <v>4</v>
      </c>
      <c r="Q4" s="19">
        <v>1</v>
      </c>
      <c r="R4" s="19">
        <v>2</v>
      </c>
      <c r="S4" s="19">
        <v>3</v>
      </c>
      <c r="T4" s="19">
        <v>4</v>
      </c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</row>
    <row r="5" spans="1:16367" x14ac:dyDescent="0.3">
      <c r="A5" s="5"/>
      <c r="B5" s="5"/>
      <c r="C5" s="5"/>
      <c r="D5" s="5"/>
      <c r="E5" s="5"/>
      <c r="F5" s="5"/>
      <c r="G5" s="5"/>
      <c r="H5" s="5"/>
    </row>
    <row r="6" spans="1:16367" x14ac:dyDescent="0.3">
      <c r="A6" s="5"/>
      <c r="B6" s="5"/>
      <c r="C6" s="5"/>
      <c r="D6" s="5"/>
      <c r="E6" s="5"/>
      <c r="F6" s="5"/>
      <c r="G6" s="5"/>
      <c r="H6" s="5"/>
    </row>
    <row r="7" spans="1:16367" x14ac:dyDescent="0.3">
      <c r="A7" s="5"/>
      <c r="B7" s="5"/>
      <c r="C7" s="5"/>
      <c r="D7" s="5"/>
      <c r="E7" s="5"/>
      <c r="F7" s="5"/>
      <c r="G7" s="5"/>
      <c r="H7" s="5"/>
    </row>
    <row r="8" spans="1:16367" x14ac:dyDescent="0.3">
      <c r="A8" s="5"/>
      <c r="B8" s="5"/>
      <c r="C8" s="5"/>
      <c r="D8" s="5"/>
      <c r="E8" s="5"/>
      <c r="F8" s="5"/>
      <c r="G8" s="5"/>
      <c r="H8" s="5"/>
    </row>
    <row r="9" spans="1:16367" x14ac:dyDescent="0.3">
      <c r="A9" s="5"/>
      <c r="B9" s="5"/>
      <c r="C9" s="5"/>
      <c r="D9" s="5"/>
      <c r="E9" s="5"/>
      <c r="F9" s="5"/>
      <c r="G9" s="5"/>
      <c r="H9" s="5"/>
    </row>
    <row r="10" spans="1:16367" x14ac:dyDescent="0.3">
      <c r="A10" s="5"/>
      <c r="B10" s="5"/>
      <c r="C10" s="5"/>
      <c r="D10" s="5"/>
      <c r="E10" s="5"/>
      <c r="F10" s="5"/>
      <c r="G10" s="5"/>
      <c r="H10" s="5"/>
    </row>
    <row r="11" spans="1:16367" x14ac:dyDescent="0.3">
      <c r="A11" s="5"/>
      <c r="B11" s="5"/>
      <c r="C11" s="5"/>
      <c r="D11" s="5"/>
      <c r="E11" s="5"/>
      <c r="F11" s="5"/>
      <c r="G11" s="5"/>
      <c r="H11" s="5"/>
    </row>
    <row r="12" spans="1:16367" x14ac:dyDescent="0.3">
      <c r="A12" s="5"/>
      <c r="B12" s="5"/>
      <c r="C12" s="5"/>
      <c r="D12" s="5"/>
      <c r="E12" s="5"/>
      <c r="F12" s="5"/>
      <c r="G12" s="5"/>
      <c r="H12" s="5"/>
    </row>
    <row r="13" spans="1:16367" x14ac:dyDescent="0.3">
      <c r="A13" s="5"/>
      <c r="B13" s="5"/>
      <c r="C13" s="5"/>
      <c r="D13" s="5"/>
      <c r="E13" s="5"/>
      <c r="F13" s="5"/>
      <c r="G13" s="5"/>
      <c r="H13" s="5"/>
    </row>
    <row r="14" spans="1:16367" x14ac:dyDescent="0.3">
      <c r="A14" s="5"/>
      <c r="B14" s="5"/>
      <c r="C14" s="5"/>
      <c r="D14" s="5"/>
      <c r="E14" s="5"/>
      <c r="F14" s="5"/>
      <c r="G14" s="5"/>
      <c r="H14" s="5"/>
    </row>
    <row r="15" spans="1:16367" x14ac:dyDescent="0.3">
      <c r="A15" s="5"/>
      <c r="B15" s="5"/>
      <c r="C15" s="5"/>
      <c r="D15" s="5"/>
      <c r="E15" s="5"/>
      <c r="F15" s="5"/>
      <c r="G15" s="5"/>
      <c r="H15" s="5"/>
    </row>
    <row r="16" spans="1:16367" x14ac:dyDescent="0.3">
      <c r="A16" s="5"/>
      <c r="B16" s="5"/>
      <c r="C16" s="5"/>
      <c r="D16" s="5"/>
      <c r="E16" s="5"/>
      <c r="F16" s="5"/>
      <c r="G16" s="5"/>
      <c r="H16" s="5"/>
    </row>
    <row r="17" spans="1:8" x14ac:dyDescent="0.3">
      <c r="A17" s="5"/>
      <c r="B17" s="5"/>
      <c r="C17" s="5"/>
      <c r="D17" s="5"/>
      <c r="E17" s="5"/>
      <c r="F17" s="5"/>
      <c r="G17" s="5"/>
      <c r="H17" s="5"/>
    </row>
    <row r="18" spans="1:8" x14ac:dyDescent="0.3">
      <c r="A18" s="5"/>
      <c r="B18" s="5"/>
      <c r="C18" s="5"/>
      <c r="D18" s="5"/>
      <c r="E18" s="5"/>
      <c r="F18" s="5"/>
      <c r="G18" s="5"/>
      <c r="H18" s="5"/>
    </row>
    <row r="19" spans="1:8" x14ac:dyDescent="0.3">
      <c r="A19" s="5"/>
      <c r="B19" s="5"/>
      <c r="C19" s="5"/>
      <c r="D19" s="5"/>
      <c r="E19" s="5"/>
      <c r="F19" s="5"/>
      <c r="G19" s="5"/>
      <c r="H19" s="5"/>
    </row>
  </sheetData>
  <mergeCells count="5">
    <mergeCell ref="A2:D2"/>
    <mergeCell ref="E2:H2"/>
    <mergeCell ref="I2:L2"/>
    <mergeCell ref="M2:P2"/>
    <mergeCell ref="Q2:T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CCB8BED71E754CA04E62AD27C81834" ma:contentTypeVersion="18" ma:contentTypeDescription="Creare un nuovo documento." ma:contentTypeScope="" ma:versionID="b0f8e597145b04a69d433230eefa85f2">
  <xsd:schema xmlns:xsd="http://www.w3.org/2001/XMLSchema" xmlns:xs="http://www.w3.org/2001/XMLSchema" xmlns:p="http://schemas.microsoft.com/office/2006/metadata/properties" xmlns:ns2="bc9a7951-263f-476a-af3d-6a03047733f4" xmlns:ns3="2d6b290d-032a-4eec-8572-cefcfcd49ace" targetNamespace="http://schemas.microsoft.com/office/2006/metadata/properties" ma:root="true" ma:fieldsID="d0b5fc62c95277d39c7ad230653ac3af" ns2:_="" ns3:_="">
    <xsd:import namespace="bc9a7951-263f-476a-af3d-6a03047733f4"/>
    <xsd:import namespace="2d6b290d-032a-4eec-8572-cefcfcd49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a7951-263f-476a-af3d-6a03047733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1ea8c9ea-906f-4781-a163-e2e9b2e1f7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b290d-032a-4eec-8572-cefcfcd49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99fbcc-8a9b-445a-808f-1e0d3e029d21}" ma:internalName="TaxCatchAll" ma:showField="CatchAllData" ma:web="2d6b290d-032a-4eec-8572-cefcfcd49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9a7951-263f-476a-af3d-6a03047733f4">
      <Terms xmlns="http://schemas.microsoft.com/office/infopath/2007/PartnerControls"/>
    </lcf76f155ced4ddcb4097134ff3c332f>
    <TaxCatchAll xmlns="2d6b290d-032a-4eec-8572-cefcfcd49ac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38B876-7C67-4FB1-B101-67F2798F406E}"/>
</file>

<file path=customXml/itemProps2.xml><?xml version="1.0" encoding="utf-8"?>
<ds:datastoreItem xmlns:ds="http://schemas.openxmlformats.org/officeDocument/2006/customXml" ds:itemID="{2FE7FD08-20EC-4D4D-AC66-999A72B4183E}">
  <ds:schemaRefs>
    <ds:schemaRef ds:uri="http://www.w3.org/XML/1998/namespace"/>
    <ds:schemaRef ds:uri="4f2106e0-e054-4c10-b0ed-dd791a6b4127"/>
    <ds:schemaRef ds:uri="http://schemas.microsoft.com/office/2006/documentManagement/types"/>
    <ds:schemaRef ds:uri="http://purl.org/dc/dcmitype/"/>
    <ds:schemaRef ds:uri="http://schemas.microsoft.com/office/2006/metadata/properties"/>
    <ds:schemaRef ds:uri="a1cfd001-d764-4f98-833c-2ee1f0828cba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1C3197B-83EE-4C96-8D9A-3E90F32C5A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Istruzioni</vt:lpstr>
      <vt:lpstr>Analisi dei rischi e campione</vt:lpstr>
      <vt:lpstr>DATI</vt:lpstr>
      <vt:lpstr>'Analisi dei rischi e campione'!Area_stampa</vt:lpstr>
      <vt:lpstr>'Analisi dei rischi e campione'!Titoli_stampa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Giosuè Giardinieri</dc:creator>
  <cp:keywords/>
  <dc:description/>
  <cp:lastModifiedBy>Ceci Eleonora</cp:lastModifiedBy>
  <cp:revision/>
  <cp:lastPrinted>2025-07-21T12:17:07Z</cp:lastPrinted>
  <dcterms:created xsi:type="dcterms:W3CDTF">2012-03-12T13:54:39Z</dcterms:created>
  <dcterms:modified xsi:type="dcterms:W3CDTF">2025-07-21T12:17:12Z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0x01010056CCB8BED71E754CA04E62AD27C81834</vt:lpwstr>
  </property>
  <property fmtid="{D5CDD505-2E9C-101B-9397-08002B2CF9AE}" pid="3" name="MediaServiceImageTags">
    <vt:lpwstr/>
  </property>
</Properties>
</file>